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00" windowHeight="7815" activeTab="0"/>
  </bookViews>
  <sheets>
    <sheet name="kerncijfers" sheetId="1" r:id="rId1"/>
    <sheet name="mediations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<sst xmlns="http://schemas.openxmlformats.org/spreadsheetml/2006/main" count="68" uniqueCount="50">
  <si>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NMI Mediators</t>
  </si>
  <si>
    <t>NMI Gecertificeerd Mediators</t>
  </si>
  <si>
    <t>Totaal</t>
  </si>
  <si>
    <t>N</t>
  </si>
  <si>
    <t>%</t>
  </si>
  <si>
    <t>man</t>
  </si>
  <si>
    <t>vrouw</t>
  </si>
  <si>
    <t>bij/af</t>
  </si>
  <si>
    <t>Selectieaanvragen</t>
  </si>
  <si>
    <t>Aantal registraties</t>
  </si>
  <si>
    <t>Selectieaanvragen 2005</t>
  </si>
  <si>
    <t>Gemelde mediations</t>
  </si>
  <si>
    <t>Familie</t>
  </si>
  <si>
    <t>Omgangsregeling</t>
  </si>
  <si>
    <t>Echtscheiding</t>
  </si>
  <si>
    <t>Familieverhoudingen</t>
  </si>
  <si>
    <t>Erven</t>
  </si>
  <si>
    <t>Overig</t>
  </si>
  <si>
    <t>Werk</t>
  </si>
  <si>
    <t>Arbeidsverhoudingen</t>
  </si>
  <si>
    <t>Omgangsvormen</t>
  </si>
  <si>
    <t>Ontslag</t>
  </si>
  <si>
    <t>Bestuursconflicten</t>
  </si>
  <si>
    <t>Ziekteverzuim</t>
  </si>
  <si>
    <t>Zakelijke mediation</t>
  </si>
  <si>
    <t>Samenwerking</t>
  </si>
  <si>
    <t>Contracten</t>
  </si>
  <si>
    <t>Automatisering</t>
  </si>
  <si>
    <t>Bedrijfsovername</t>
  </si>
  <si>
    <t>Consumententransacties</t>
  </si>
  <si>
    <t>Omgeving</t>
  </si>
  <si>
    <t>Buren</t>
  </si>
  <si>
    <t>Buurt</t>
  </si>
  <si>
    <t>Milie en RO</t>
  </si>
  <si>
    <t>Overheid</t>
  </si>
  <si>
    <t>Belastingen</t>
  </si>
  <si>
    <t>Politie</t>
  </si>
  <si>
    <t>Gezondheid</t>
  </si>
  <si>
    <t>Behandeling</t>
  </si>
  <si>
    <t>Letsel</t>
  </si>
  <si>
    <t>Onderwijs</t>
  </si>
  <si>
    <t>Onbekend</t>
  </si>
  <si>
    <t>TOTAAL</t>
  </si>
  <si>
    <t>*</t>
  </si>
  <si>
    <t>Uitkomst</t>
  </si>
  <si>
    <t xml:space="preserve">Geslaag met </t>
  </si>
  <si>
    <t>Geslaagd zonder</t>
  </si>
  <si>
    <t>Gedeeltelijk geslaagd met</t>
  </si>
  <si>
    <t>Niet geslaagd</t>
  </si>
  <si>
    <t>*Tot 11 november 2005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</si>
</sst>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" fontId="2" fillId="0" borderId="5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3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tabSelected="1" workbookViewId="0" topLeftCell="A1">
      <selection activeCell="A80" sqref="A80"/>
    </sheetView>
  </sheetViews>
  <sheetFormatPr defaultColWidth="9.140625" defaultRowHeight="12.75"/>
  <cols>
    <col min="1" max="1" width="27.57421875" style="0" customWidth="1"/>
    <col min="2" max="2" width="9.421875" style="0" bestFit="1" customWidth="1"/>
  </cols>
  <sheetData>
    <row r="2" ht="12.75">
      <c r="C2" s="1"/>
    </row>
    <row r="3" ht="12.75">
      <c r="C3" s="1"/>
    </row>
    <row r="4" ht="12.75">
      <c r="C4" s="1"/>
    </row>
    <row r="6" spans="2:6" ht="12.75">
      <c r="B6" s="25">
        <v>2003</v>
      </c>
      <c r="C6" s="25"/>
      <c r="D6" s="25">
        <v>2004</v>
      </c>
      <c r="E6" s="25"/>
      <c r="F6">
        <v>2005</v>
      </c>
    </row>
    <row r="7" spans="2:5" ht="12.75">
      <c r="B7" t="s">
        <v>3</v>
      </c>
      <c r="C7" t="s">
        <v>4</v>
      </c>
      <c r="D7" t="s">
        <v>3</v>
      </c>
      <c r="E7" t="s">
        <v>4</v>
      </c>
    </row>
    <row r="8" spans="1:7" ht="12.75">
      <c r="A8" t="s">
        <v>0</v>
      </c>
      <c r="B8">
        <v>3333</v>
      </c>
      <c r="C8" s="1">
        <f>+SUM(B8/B10)*100</f>
        <v>73.18840579710145</v>
      </c>
      <c r="D8">
        <v>3252</v>
      </c>
      <c r="E8" s="1">
        <f>+SUM(D8/D10)*100</f>
        <v>73.67467149977345</v>
      </c>
      <c r="F8">
        <v>2913</v>
      </c>
      <c r="G8" s="1">
        <f>+SUM(F8/F10)*100</f>
        <v>73.22775263951733</v>
      </c>
    </row>
    <row r="9" spans="1:7" ht="12.75">
      <c r="A9" t="s">
        <v>1</v>
      </c>
      <c r="B9">
        <v>1221</v>
      </c>
      <c r="C9" s="1">
        <f>+SUM(B9/B10)*100</f>
        <v>26.811594202898554</v>
      </c>
      <c r="D9">
        <v>1162</v>
      </c>
      <c r="E9" s="1">
        <f>+SUM(D9/D10)*100</f>
        <v>26.325328500226554</v>
      </c>
      <c r="F9">
        <v>1065</v>
      </c>
      <c r="G9" s="1">
        <f>+SUM(F9/F10)*100</f>
        <v>26.772247360482655</v>
      </c>
    </row>
    <row r="10" spans="1:8" ht="12.75">
      <c r="A10" t="s">
        <v>2</v>
      </c>
      <c r="B10">
        <f>B8+B9</f>
        <v>4554</v>
      </c>
      <c r="C10">
        <f>+SUM(C8:C9)</f>
        <v>100</v>
      </c>
      <c r="D10">
        <f>+SUM(D8:D9)</f>
        <v>4414</v>
      </c>
      <c r="E10">
        <f>+SUM(E8:E9)</f>
        <v>100</v>
      </c>
      <c r="F10">
        <f>+SUM(F8:F9)</f>
        <v>3978</v>
      </c>
      <c r="G10">
        <f>+SUM(G8:G9)</f>
        <v>99.99999999999999</v>
      </c>
      <c r="H10" t="s">
        <v>43</v>
      </c>
    </row>
    <row r="13" spans="1:3" ht="12.75">
      <c r="A13" t="s">
        <v>5</v>
      </c>
      <c r="B13">
        <v>1906</v>
      </c>
      <c r="C13" s="1">
        <f>+SUM(B13/B15)*100</f>
        <v>47.91352438411262</v>
      </c>
    </row>
    <row r="14" spans="1:3" ht="12.75">
      <c r="A14" t="s">
        <v>6</v>
      </c>
      <c r="B14">
        <v>2072</v>
      </c>
      <c r="C14" s="1">
        <f>+SUM(B14/B15)*100</f>
        <v>52.08647561588739</v>
      </c>
    </row>
    <row r="15" spans="1:3" ht="12.75">
      <c r="A15" t="s">
        <v>2</v>
      </c>
      <c r="B15">
        <f>B13+B14</f>
        <v>3978</v>
      </c>
      <c r="C15" s="1">
        <f>C13+C14</f>
        <v>100</v>
      </c>
    </row>
    <row r="17" ht="12.75">
      <c r="A17" t="s">
        <v>9</v>
      </c>
    </row>
    <row r="18" spans="2:3" ht="12.75">
      <c r="B18" t="s">
        <v>7</v>
      </c>
      <c r="C18" t="s">
        <v>2</v>
      </c>
    </row>
    <row r="19" spans="1:3" ht="12.75">
      <c r="A19">
        <v>1998</v>
      </c>
      <c r="C19">
        <v>664</v>
      </c>
    </row>
    <row r="20" spans="1:3" ht="12.75">
      <c r="A20">
        <v>1999</v>
      </c>
      <c r="B20">
        <v>369</v>
      </c>
      <c r="C20">
        <v>1033</v>
      </c>
    </row>
    <row r="21" spans="1:3" ht="12.75">
      <c r="A21">
        <v>2000</v>
      </c>
      <c r="B21">
        <v>784</v>
      </c>
      <c r="C21">
        <v>1817</v>
      </c>
    </row>
    <row r="22" spans="1:3" ht="12.75">
      <c r="A22">
        <v>2001</v>
      </c>
      <c r="B22">
        <v>920</v>
      </c>
      <c r="C22">
        <v>2737</v>
      </c>
    </row>
    <row r="23" spans="1:3" ht="12.75">
      <c r="A23">
        <v>2002</v>
      </c>
      <c r="B23">
        <v>1243</v>
      </c>
      <c r="C23">
        <v>3980</v>
      </c>
    </row>
    <row r="24" spans="1:3" ht="12.75">
      <c r="A24">
        <v>2003</v>
      </c>
      <c r="B24">
        <v>574</v>
      </c>
      <c r="C24">
        <v>4554</v>
      </c>
    </row>
    <row r="25" spans="1:3" ht="12.75">
      <c r="A25">
        <v>2004</v>
      </c>
      <c r="B25">
        <v>-69</v>
      </c>
      <c r="C25">
        <v>4485</v>
      </c>
    </row>
    <row r="26" spans="1:3" ht="12.75">
      <c r="A26">
        <v>2005</v>
      </c>
      <c r="B26">
        <v>-507</v>
      </c>
      <c r="C26">
        <v>3978</v>
      </c>
    </row>
    <row r="28" ht="12.75">
      <c r="A28" t="s">
        <v>8</v>
      </c>
    </row>
    <row r="30" spans="1:3" ht="12.75">
      <c r="A30">
        <v>1998</v>
      </c>
      <c r="B30">
        <v>67</v>
      </c>
      <c r="C30">
        <v>67</v>
      </c>
    </row>
    <row r="31" spans="1:3" ht="12.75">
      <c r="A31">
        <v>1999</v>
      </c>
      <c r="B31">
        <v>85</v>
      </c>
      <c r="C31">
        <f>B30+B31</f>
        <v>152</v>
      </c>
    </row>
    <row r="32" spans="1:3" ht="12.75">
      <c r="A32">
        <v>2000</v>
      </c>
      <c r="B32">
        <v>397</v>
      </c>
      <c r="C32">
        <v>549</v>
      </c>
    </row>
    <row r="33" spans="1:3" ht="12.75">
      <c r="A33">
        <v>2001</v>
      </c>
      <c r="B33">
        <v>448</v>
      </c>
      <c r="C33">
        <v>997</v>
      </c>
    </row>
    <row r="34" spans="1:3" ht="12.75">
      <c r="A34">
        <v>2002</v>
      </c>
      <c r="B34">
        <v>425</v>
      </c>
      <c r="C34">
        <v>1422</v>
      </c>
    </row>
    <row r="35" spans="1:3" ht="12.75">
      <c r="A35">
        <v>2003</v>
      </c>
      <c r="B35">
        <v>343</v>
      </c>
      <c r="C35">
        <v>1765</v>
      </c>
    </row>
    <row r="36" spans="1:3" ht="12.75">
      <c r="A36">
        <v>2004</v>
      </c>
      <c r="B36">
        <v>261</v>
      </c>
      <c r="C36">
        <v>2026</v>
      </c>
    </row>
    <row r="38" ht="12.75">
      <c r="A38" t="s">
        <v>10</v>
      </c>
    </row>
    <row r="39" spans="1:2" ht="12.75">
      <c r="A39" s="2">
        <v>38353</v>
      </c>
      <c r="B39">
        <v>19</v>
      </c>
    </row>
    <row r="40" spans="1:2" ht="12.75">
      <c r="A40" s="2">
        <v>38384</v>
      </c>
      <c r="B40">
        <v>27</v>
      </c>
    </row>
    <row r="41" spans="1:2" ht="12.75">
      <c r="A41" s="2">
        <v>38412</v>
      </c>
      <c r="B41">
        <v>39</v>
      </c>
    </row>
    <row r="42" spans="1:2" ht="12.75">
      <c r="A42" s="2">
        <v>38443</v>
      </c>
      <c r="B42">
        <v>22</v>
      </c>
    </row>
    <row r="43" spans="1:2" ht="12.75">
      <c r="A43" s="2">
        <v>38473</v>
      </c>
      <c r="B43">
        <v>27</v>
      </c>
    </row>
    <row r="44" spans="1:2" ht="12.75">
      <c r="A44" s="2">
        <v>38504</v>
      </c>
      <c r="B44">
        <v>26</v>
      </c>
    </row>
    <row r="45" spans="1:2" ht="12.75">
      <c r="A45" s="2">
        <v>38534</v>
      </c>
      <c r="B45">
        <v>16</v>
      </c>
    </row>
    <row r="46" spans="1:2" ht="12.75">
      <c r="A46" s="2">
        <v>38565</v>
      </c>
      <c r="B46">
        <v>22</v>
      </c>
    </row>
    <row r="47" spans="1:2" ht="12.75">
      <c r="A47" s="2">
        <v>38596</v>
      </c>
      <c r="B47">
        <v>17</v>
      </c>
    </row>
    <row r="48" spans="1:2" ht="12.75">
      <c r="A48" s="2">
        <v>38626</v>
      </c>
      <c r="B48">
        <v>17</v>
      </c>
    </row>
    <row r="50" spans="2:3" ht="12.75">
      <c r="B50">
        <f>+SUM(B39:B48)</f>
        <v>232</v>
      </c>
      <c r="C50" t="s">
        <v>43</v>
      </c>
    </row>
    <row r="54" ht="12.75">
      <c r="A54" t="s">
        <v>11</v>
      </c>
    </row>
    <row r="56" spans="1:2" ht="12.75">
      <c r="A56">
        <v>1998</v>
      </c>
      <c r="B56">
        <v>330</v>
      </c>
    </row>
    <row r="57" spans="1:2" ht="12.75">
      <c r="A57">
        <v>1999</v>
      </c>
      <c r="B57">
        <v>579</v>
      </c>
    </row>
    <row r="58" spans="1:2" ht="12.75">
      <c r="A58">
        <v>2000</v>
      </c>
      <c r="B58">
        <v>1081</v>
      </c>
    </row>
    <row r="59" spans="1:2" ht="12.75">
      <c r="A59">
        <v>2001</v>
      </c>
      <c r="B59">
        <v>2089</v>
      </c>
    </row>
    <row r="60" spans="1:2" ht="12.75">
      <c r="A60">
        <v>2002</v>
      </c>
      <c r="B60">
        <v>4030</v>
      </c>
    </row>
    <row r="61" spans="1:2" ht="12.75">
      <c r="A61">
        <v>2003</v>
      </c>
      <c r="B61">
        <v>5009</v>
      </c>
    </row>
    <row r="62" spans="1:2" ht="12.75">
      <c r="A62">
        <v>2004</v>
      </c>
      <c r="B62">
        <v>6438</v>
      </c>
    </row>
    <row r="63" spans="1:3" ht="12.75">
      <c r="A63">
        <v>2005</v>
      </c>
      <c r="B63">
        <v>2393</v>
      </c>
      <c r="C63" t="s">
        <v>43</v>
      </c>
    </row>
    <row r="65" spans="1:2" ht="12.75">
      <c r="A65" t="s">
        <v>42</v>
      </c>
      <c r="B65">
        <f>+SUM(B56:B63)</f>
        <v>21949</v>
      </c>
    </row>
    <row r="70" ht="12.75">
      <c r="A70" t="s">
        <v>44</v>
      </c>
    </row>
    <row r="72" spans="1:3" ht="12.75">
      <c r="A72" t="s">
        <v>45</v>
      </c>
      <c r="B72">
        <v>16135</v>
      </c>
      <c r="C72" s="19">
        <f>+SUM(B72/B77)*100</f>
        <v>73.51132170030526</v>
      </c>
    </row>
    <row r="73" spans="1:3" ht="12.75">
      <c r="A73" t="s">
        <v>46</v>
      </c>
      <c r="B73">
        <v>1286</v>
      </c>
      <c r="C73" s="19">
        <f>+SUM(B73/B77)*100</f>
        <v>5.859036858171215</v>
      </c>
    </row>
    <row r="74" spans="1:3" ht="12.75">
      <c r="A74" t="s">
        <v>47</v>
      </c>
      <c r="B74">
        <v>260</v>
      </c>
      <c r="C74" s="19">
        <f>+SUM(B74/B77)*100</f>
        <v>1.1845642170486126</v>
      </c>
    </row>
    <row r="75" spans="1:3" ht="12.75">
      <c r="A75" t="s">
        <v>48</v>
      </c>
      <c r="B75">
        <v>3419</v>
      </c>
      <c r="C75" s="19">
        <f>+SUM(B75/B77)*100</f>
        <v>15.577019454189255</v>
      </c>
    </row>
    <row r="76" spans="1:3" ht="12.75">
      <c r="A76" t="s">
        <v>41</v>
      </c>
      <c r="B76">
        <v>849</v>
      </c>
      <c r="C76" s="19">
        <f>+SUM(B76/B77)*100</f>
        <v>3.8680577702856622</v>
      </c>
    </row>
    <row r="77" spans="2:3" ht="12.75">
      <c r="B77">
        <v>21949</v>
      </c>
      <c r="C77">
        <f>+SUM(C72:C76)</f>
        <v>100</v>
      </c>
    </row>
    <row r="80" ht="12.75">
      <c r="A80" s="18" t="s">
        <v>49</v>
      </c>
    </row>
  </sheetData>
  <mergeCells count="2">
    <mergeCell ref="B6:C6"/>
    <mergeCell ref="D6:E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1" sqref="A11"/>
    </sheetView>
  </sheetViews>
  <sheetFormatPr defaultColWidth="9.140625" defaultRowHeight="12.75"/>
  <cols>
    <col min="1" max="1" width="18.7109375" style="0" customWidth="1"/>
  </cols>
  <sheetData>
    <row r="1" spans="1:7" ht="12.75">
      <c r="A1" s="11"/>
      <c r="B1" s="26">
        <v>2004</v>
      </c>
      <c r="C1" s="27"/>
      <c r="D1" s="26">
        <v>2005</v>
      </c>
      <c r="E1" s="27"/>
      <c r="F1" s="26" t="s">
        <v>2</v>
      </c>
      <c r="G1" s="27"/>
    </row>
    <row r="2" spans="1:7" ht="13.5" thickBot="1">
      <c r="A2" s="12"/>
      <c r="B2" s="3" t="s">
        <v>3</v>
      </c>
      <c r="C2" s="4" t="s">
        <v>4</v>
      </c>
      <c r="D2" s="3"/>
      <c r="E2" s="3"/>
      <c r="F2" s="3" t="s">
        <v>3</v>
      </c>
      <c r="G2" s="4" t="s">
        <v>4</v>
      </c>
    </row>
    <row r="3" spans="1:7" ht="13.5" thickTop="1">
      <c r="A3" s="13" t="s">
        <v>12</v>
      </c>
      <c r="B3" s="5">
        <f>+SUM(B5:B8)</f>
        <v>2031</v>
      </c>
      <c r="C3" s="6">
        <f aca="true" t="shared" si="0" ref="C3:C37">(B3/$B$38)*100</f>
        <v>31.547064305684998</v>
      </c>
      <c r="D3" s="20">
        <f>+SUM(D4:D8)</f>
        <v>1590</v>
      </c>
      <c r="E3" s="6">
        <f>(D3/$D$38)*100</f>
        <v>39.444306623666584</v>
      </c>
      <c r="F3" s="17">
        <f>+SUM(F4:F8)</f>
        <v>9085</v>
      </c>
      <c r="G3" s="6">
        <f>(F3/$F$38)*100</f>
        <v>41.39140735341017</v>
      </c>
    </row>
    <row r="4" spans="1:7" ht="12.75">
      <c r="A4" s="14" t="s">
        <v>13</v>
      </c>
      <c r="B4" s="7">
        <v>465</v>
      </c>
      <c r="C4" s="8">
        <f t="shared" si="0"/>
        <v>7.222739981360671</v>
      </c>
      <c r="D4" s="21">
        <v>392</v>
      </c>
      <c r="E4" s="21"/>
      <c r="F4">
        <v>1994</v>
      </c>
      <c r="G4" s="8">
        <f aca="true" t="shared" si="1" ref="G4:G37">(F4/$F$38)*100</f>
        <v>9.084696341518976</v>
      </c>
    </row>
    <row r="5" spans="1:7" ht="12.75">
      <c r="A5" s="14" t="s">
        <v>14</v>
      </c>
      <c r="B5" s="7">
        <v>1547</v>
      </c>
      <c r="C5" s="8">
        <f t="shared" si="0"/>
        <v>24.029201615408514</v>
      </c>
      <c r="D5" s="21">
        <v>935</v>
      </c>
      <c r="E5" s="21"/>
      <c r="F5">
        <v>5296</v>
      </c>
      <c r="G5" s="8">
        <f t="shared" si="1"/>
        <v>24.12866189803636</v>
      </c>
    </row>
    <row r="6" spans="1:7" ht="12.75">
      <c r="A6" s="14" t="s">
        <v>15</v>
      </c>
      <c r="B6" s="7">
        <v>377</v>
      </c>
      <c r="C6" s="8">
        <f t="shared" si="0"/>
        <v>5.8558558558558556</v>
      </c>
      <c r="D6" s="21">
        <v>174</v>
      </c>
      <c r="E6" s="21"/>
      <c r="F6">
        <v>1524</v>
      </c>
      <c r="G6" s="8">
        <f t="shared" si="1"/>
        <v>6.9433687183926365</v>
      </c>
    </row>
    <row r="7" spans="1:7" ht="12.75">
      <c r="A7" s="14" t="s">
        <v>16</v>
      </c>
      <c r="B7" s="7">
        <v>39</v>
      </c>
      <c r="C7" s="8">
        <f t="shared" si="0"/>
        <v>0.6057781919850885</v>
      </c>
      <c r="D7" s="21">
        <v>16</v>
      </c>
      <c r="E7" s="21"/>
      <c r="F7">
        <v>77</v>
      </c>
      <c r="G7" s="8">
        <f t="shared" si="1"/>
        <v>0.3508132488951661</v>
      </c>
    </row>
    <row r="8" spans="1:7" ht="12.75">
      <c r="A8" s="14" t="s">
        <v>17</v>
      </c>
      <c r="B8" s="7">
        <v>68</v>
      </c>
      <c r="C8" s="8">
        <f t="shared" si="0"/>
        <v>1.056228642435539</v>
      </c>
      <c r="D8" s="21">
        <v>73</v>
      </c>
      <c r="E8" s="21"/>
      <c r="F8">
        <v>194</v>
      </c>
      <c r="G8" s="8">
        <f t="shared" si="1"/>
        <v>0.8838671465670418</v>
      </c>
    </row>
    <row r="9" spans="1:7" ht="12.75">
      <c r="A9" s="13" t="s">
        <v>18</v>
      </c>
      <c r="B9" s="5">
        <f>+SUM(B10:B15)</f>
        <v>2414</v>
      </c>
      <c r="C9" s="6">
        <f t="shared" si="0"/>
        <v>37.49611680646163</v>
      </c>
      <c r="D9" s="20">
        <f>+SUM(D10:D15)</f>
        <v>1603</v>
      </c>
      <c r="E9" s="6">
        <f>(D9/$D$38)*100</f>
        <v>39.766807243860086</v>
      </c>
      <c r="F9" s="5">
        <f>+SUM(F10:F15)</f>
        <v>7247</v>
      </c>
      <c r="G9" s="6">
        <f t="shared" si="1"/>
        <v>33.01744954212037</v>
      </c>
    </row>
    <row r="10" spans="1:7" ht="12.75">
      <c r="A10" s="14" t="s">
        <v>19</v>
      </c>
      <c r="B10" s="7">
        <v>455</v>
      </c>
      <c r="C10" s="8">
        <f t="shared" si="0"/>
        <v>7.067412239826034</v>
      </c>
      <c r="D10" s="21">
        <v>317</v>
      </c>
      <c r="E10" s="21"/>
      <c r="F10">
        <v>1122</v>
      </c>
      <c r="G10" s="8">
        <f t="shared" si="1"/>
        <v>5.111850198186706</v>
      </c>
    </row>
    <row r="11" spans="1:7" ht="12.75">
      <c r="A11" s="14" t="s">
        <v>20</v>
      </c>
      <c r="B11" s="7">
        <v>1005</v>
      </c>
      <c r="C11" s="8">
        <f t="shared" si="0"/>
        <v>15.610438024231128</v>
      </c>
      <c r="D11" s="21">
        <v>500</v>
      </c>
      <c r="E11" s="21"/>
      <c r="F11">
        <v>3235</v>
      </c>
      <c r="G11" s="8">
        <f t="shared" si="1"/>
        <v>14.738712469816392</v>
      </c>
    </row>
    <row r="12" spans="1:7" ht="12.75">
      <c r="A12" s="14" t="s">
        <v>21</v>
      </c>
      <c r="B12" s="7">
        <v>350</v>
      </c>
      <c r="C12" s="8">
        <f t="shared" si="0"/>
        <v>5.436470953712333</v>
      </c>
      <c r="D12" s="21">
        <v>329</v>
      </c>
      <c r="E12" s="21"/>
      <c r="F12">
        <v>1014</v>
      </c>
      <c r="G12" s="8">
        <f t="shared" si="1"/>
        <v>4.619800446489589</v>
      </c>
    </row>
    <row r="13" spans="1:7" ht="12.75">
      <c r="A13" s="14" t="s">
        <v>22</v>
      </c>
      <c r="B13" s="7">
        <v>53</v>
      </c>
      <c r="C13" s="8">
        <f t="shared" si="0"/>
        <v>0.8232370301335818</v>
      </c>
      <c r="D13" s="21">
        <v>40</v>
      </c>
      <c r="E13" s="21"/>
      <c r="F13">
        <v>187</v>
      </c>
      <c r="G13" s="8">
        <f t="shared" si="1"/>
        <v>0.8519750330311175</v>
      </c>
    </row>
    <row r="14" spans="1:7" ht="12.75">
      <c r="A14" s="14" t="s">
        <v>23</v>
      </c>
      <c r="B14" s="7">
        <v>430</v>
      </c>
      <c r="C14" s="8">
        <f t="shared" si="0"/>
        <v>6.679092885989438</v>
      </c>
      <c r="D14" s="21">
        <v>344</v>
      </c>
      <c r="E14" s="21"/>
      <c r="F14">
        <v>1135</v>
      </c>
      <c r="G14" s="8">
        <f t="shared" si="1"/>
        <v>5.171078409039136</v>
      </c>
    </row>
    <row r="15" spans="1:7" ht="12.75">
      <c r="A15" s="14" t="s">
        <v>17</v>
      </c>
      <c r="B15" s="7">
        <v>121</v>
      </c>
      <c r="C15" s="8">
        <f t="shared" si="0"/>
        <v>1.8794656725691208</v>
      </c>
      <c r="D15" s="21">
        <v>73</v>
      </c>
      <c r="E15" s="21"/>
      <c r="F15">
        <v>554</v>
      </c>
      <c r="G15" s="8">
        <f t="shared" si="1"/>
        <v>2.5240329855574286</v>
      </c>
    </row>
    <row r="16" spans="1:7" ht="12.75">
      <c r="A16" s="13" t="s">
        <v>24</v>
      </c>
      <c r="B16" s="5">
        <f>+SUM(B17:B22)</f>
        <v>546</v>
      </c>
      <c r="C16" s="6">
        <f t="shared" si="0"/>
        <v>8.480894687791238</v>
      </c>
      <c r="D16" s="20">
        <f>+SUM(D17:D22)</f>
        <v>303</v>
      </c>
      <c r="E16" s="6">
        <f>(D16/$D$38)*100</f>
        <v>7.516745224510048</v>
      </c>
      <c r="F16" s="5">
        <f>+SUM(F17:F22)</f>
        <v>1718</v>
      </c>
      <c r="G16" s="6">
        <f t="shared" si="1"/>
        <v>7.827235864959679</v>
      </c>
    </row>
    <row r="17" spans="1:7" ht="12.75">
      <c r="A17" s="14" t="s">
        <v>25</v>
      </c>
      <c r="B17" s="7">
        <v>220</v>
      </c>
      <c r="C17" s="8">
        <f t="shared" si="0"/>
        <v>3.4172103137620375</v>
      </c>
      <c r="D17" s="21">
        <v>132</v>
      </c>
      <c r="E17" s="21"/>
      <c r="F17">
        <v>703</v>
      </c>
      <c r="G17" s="8">
        <f t="shared" si="1"/>
        <v>3.2028794022506717</v>
      </c>
    </row>
    <row r="18" spans="1:7" ht="12.75">
      <c r="A18" s="14" t="s">
        <v>26</v>
      </c>
      <c r="B18" s="7">
        <v>200</v>
      </c>
      <c r="C18" s="8">
        <f t="shared" si="0"/>
        <v>3.1065548306927617</v>
      </c>
      <c r="D18" s="21">
        <v>105</v>
      </c>
      <c r="E18" s="21"/>
      <c r="F18">
        <v>553</v>
      </c>
      <c r="G18" s="8">
        <f t="shared" si="1"/>
        <v>2.519476969338011</v>
      </c>
    </row>
    <row r="19" spans="1:7" ht="12.75">
      <c r="A19" s="14" t="s">
        <v>27</v>
      </c>
      <c r="B19" s="7">
        <v>20</v>
      </c>
      <c r="C19" s="8">
        <f t="shared" si="0"/>
        <v>0.31065548306927615</v>
      </c>
      <c r="D19" s="21">
        <v>8</v>
      </c>
      <c r="E19" s="21"/>
      <c r="F19">
        <v>40</v>
      </c>
      <c r="G19" s="8">
        <f t="shared" si="1"/>
        <v>0.18224064877670965</v>
      </c>
    </row>
    <row r="20" spans="1:7" ht="12.75">
      <c r="A20" s="14" t="s">
        <v>28</v>
      </c>
      <c r="B20" s="7">
        <v>20</v>
      </c>
      <c r="C20" s="8">
        <f t="shared" si="0"/>
        <v>0.31065548306927615</v>
      </c>
      <c r="D20" s="21">
        <v>17</v>
      </c>
      <c r="E20" s="21"/>
      <c r="F20">
        <v>73</v>
      </c>
      <c r="G20" s="8">
        <f t="shared" si="1"/>
        <v>0.3325891840174951</v>
      </c>
    </row>
    <row r="21" spans="1:7" ht="12.75">
      <c r="A21" s="14" t="s">
        <v>29</v>
      </c>
      <c r="B21" s="7">
        <v>20</v>
      </c>
      <c r="C21" s="8">
        <f t="shared" si="0"/>
        <v>0.31065548306927615</v>
      </c>
      <c r="D21" s="21">
        <v>12</v>
      </c>
      <c r="E21" s="21"/>
      <c r="F21">
        <v>53</v>
      </c>
      <c r="G21" s="8">
        <f t="shared" si="1"/>
        <v>0.24146885962914028</v>
      </c>
    </row>
    <row r="22" spans="1:7" ht="12.75">
      <c r="A22" s="14" t="s">
        <v>17</v>
      </c>
      <c r="B22" s="7">
        <v>66</v>
      </c>
      <c r="C22" s="8">
        <f t="shared" si="0"/>
        <v>1.0251630941286114</v>
      </c>
      <c r="D22" s="21">
        <v>29</v>
      </c>
      <c r="E22" s="21"/>
      <c r="F22">
        <v>296</v>
      </c>
      <c r="G22" s="8">
        <f t="shared" si="1"/>
        <v>1.3485808009476514</v>
      </c>
    </row>
    <row r="23" spans="1:7" ht="12.75">
      <c r="A23" s="13" t="s">
        <v>30</v>
      </c>
      <c r="B23" s="5">
        <f>+SUM(B24:B27)</f>
        <v>388</v>
      </c>
      <c r="C23" s="6">
        <f t="shared" si="0"/>
        <v>6.026716371543958</v>
      </c>
      <c r="D23" s="20">
        <f>+SUM(D24:D27)</f>
        <v>272</v>
      </c>
      <c r="E23" s="6">
        <f>(D23/$D$38)*100</f>
        <v>6.747705284048624</v>
      </c>
      <c r="F23" s="5">
        <f>+SUM(F24:F27)</f>
        <v>910</v>
      </c>
      <c r="G23" s="6">
        <f t="shared" si="1"/>
        <v>4.145974759670144</v>
      </c>
    </row>
    <row r="24" spans="1:7" ht="12.75">
      <c r="A24" s="14" t="s">
        <v>31</v>
      </c>
      <c r="B24" s="7">
        <v>258</v>
      </c>
      <c r="C24" s="8">
        <f t="shared" si="0"/>
        <v>4.007455731593663</v>
      </c>
      <c r="D24" s="23">
        <v>207</v>
      </c>
      <c r="E24" s="21"/>
      <c r="F24">
        <v>624</v>
      </c>
      <c r="G24" s="8">
        <f t="shared" si="1"/>
        <v>2.84295412091667</v>
      </c>
    </row>
    <row r="25" spans="1:7" ht="12.75">
      <c r="A25" s="14" t="s">
        <v>32</v>
      </c>
      <c r="B25" s="7">
        <v>17</v>
      </c>
      <c r="C25" s="8">
        <f t="shared" si="0"/>
        <v>0.26405716060888473</v>
      </c>
      <c r="D25" s="21">
        <v>19</v>
      </c>
      <c r="E25" s="21"/>
      <c r="F25">
        <v>43</v>
      </c>
      <c r="G25" s="8">
        <f t="shared" si="1"/>
        <v>0.1959086974349629</v>
      </c>
    </row>
    <row r="26" spans="1:7" ht="12.75">
      <c r="A26" s="14" t="s">
        <v>33</v>
      </c>
      <c r="B26" s="7">
        <v>82</v>
      </c>
      <c r="C26" s="8">
        <f t="shared" si="0"/>
        <v>1.2736874805840324</v>
      </c>
      <c r="D26" s="21">
        <v>31</v>
      </c>
      <c r="E26" s="21"/>
      <c r="F26">
        <v>165</v>
      </c>
      <c r="G26" s="8">
        <f t="shared" si="1"/>
        <v>0.7517426762039272</v>
      </c>
    </row>
    <row r="27" spans="1:7" ht="12.75">
      <c r="A27" s="14" t="s">
        <v>17</v>
      </c>
      <c r="B27" s="7">
        <v>31</v>
      </c>
      <c r="C27" s="8">
        <f t="shared" si="0"/>
        <v>0.4815159987573781</v>
      </c>
      <c r="D27" s="21">
        <v>15</v>
      </c>
      <c r="E27" s="21"/>
      <c r="F27">
        <v>78</v>
      </c>
      <c r="G27" s="8">
        <f t="shared" si="1"/>
        <v>0.3553692651145838</v>
      </c>
    </row>
    <row r="28" spans="1:7" ht="12.75">
      <c r="A28" s="13" t="s">
        <v>34</v>
      </c>
      <c r="B28" s="5">
        <f>+SUM(B29:B31)</f>
        <v>338</v>
      </c>
      <c r="C28" s="6">
        <f t="shared" si="0"/>
        <v>5.250077663870767</v>
      </c>
      <c r="D28" s="20">
        <f>+SUM(D29:D31)</f>
        <v>94</v>
      </c>
      <c r="E28" s="6">
        <f>(D28/$D$38)*100</f>
        <v>2.331927561399157</v>
      </c>
      <c r="F28" s="5">
        <f>+SUM(F29:F31)</f>
        <v>645</v>
      </c>
      <c r="G28" s="6">
        <f t="shared" si="1"/>
        <v>2.938630461524443</v>
      </c>
    </row>
    <row r="29" spans="1:7" ht="12.75">
      <c r="A29" s="14" t="s">
        <v>35</v>
      </c>
      <c r="B29" s="7">
        <v>154</v>
      </c>
      <c r="C29" s="8">
        <f t="shared" si="0"/>
        <v>2.392047219633427</v>
      </c>
      <c r="D29" s="21">
        <v>29</v>
      </c>
      <c r="E29" s="21"/>
      <c r="F29">
        <v>280</v>
      </c>
      <c r="G29" s="8">
        <f t="shared" si="1"/>
        <v>1.2756845414369675</v>
      </c>
    </row>
    <row r="30" spans="1:7" ht="12.75">
      <c r="A30" s="14" t="s">
        <v>36</v>
      </c>
      <c r="B30" s="7">
        <v>18</v>
      </c>
      <c r="C30" s="8">
        <f t="shared" si="0"/>
        <v>0.27958993476234856</v>
      </c>
      <c r="D30" s="21">
        <v>23</v>
      </c>
      <c r="E30" s="21"/>
      <c r="F30">
        <v>46</v>
      </c>
      <c r="G30" s="8">
        <f t="shared" si="1"/>
        <v>0.2095767460932161</v>
      </c>
    </row>
    <row r="31" spans="1:7" ht="12.75">
      <c r="A31" s="14" t="s">
        <v>17</v>
      </c>
      <c r="B31" s="7">
        <v>166</v>
      </c>
      <c r="C31" s="8">
        <f t="shared" si="0"/>
        <v>2.5784405094749925</v>
      </c>
      <c r="D31" s="21">
        <v>42</v>
      </c>
      <c r="E31" s="21"/>
      <c r="F31">
        <v>319</v>
      </c>
      <c r="G31" s="8">
        <f t="shared" si="1"/>
        <v>1.4533691739942594</v>
      </c>
    </row>
    <row r="32" spans="1:7" ht="12.75">
      <c r="A32" s="13" t="s">
        <v>37</v>
      </c>
      <c r="B32" s="5">
        <f>+SUM(B33:B35)</f>
        <v>94</v>
      </c>
      <c r="C32" s="6">
        <f t="shared" si="0"/>
        <v>1.460080770425598</v>
      </c>
      <c r="D32" s="20">
        <f>+SUM(D33:D35)</f>
        <v>75</v>
      </c>
      <c r="E32" s="6">
        <f>(D32/$D$38)*100</f>
        <v>1.8605805011163483</v>
      </c>
      <c r="F32" s="5">
        <f>+SUM(F33:F35)</f>
        <v>281</v>
      </c>
      <c r="G32" s="6">
        <f t="shared" si="1"/>
        <v>1.2802405576563853</v>
      </c>
    </row>
    <row r="33" spans="1:7" ht="12.75">
      <c r="A33" s="14" t="s">
        <v>38</v>
      </c>
      <c r="B33" s="7">
        <v>25</v>
      </c>
      <c r="C33" s="8">
        <f t="shared" si="0"/>
        <v>0.3883193538365952</v>
      </c>
      <c r="D33" s="21">
        <v>33</v>
      </c>
      <c r="E33" s="21"/>
      <c r="F33">
        <v>70</v>
      </c>
      <c r="G33" s="8">
        <f t="shared" si="1"/>
        <v>0.3189211353592419</v>
      </c>
    </row>
    <row r="34" spans="1:7" ht="12.75">
      <c r="A34" s="14" t="s">
        <v>39</v>
      </c>
      <c r="B34" s="7">
        <v>17</v>
      </c>
      <c r="C34" s="8">
        <f t="shared" si="0"/>
        <v>0.26405716060888473</v>
      </c>
      <c r="D34" s="21">
        <v>7</v>
      </c>
      <c r="E34" s="21"/>
      <c r="F34">
        <v>31</v>
      </c>
      <c r="G34" s="8">
        <f t="shared" si="1"/>
        <v>0.14123650280194996</v>
      </c>
    </row>
    <row r="35" spans="1:7" ht="12.75">
      <c r="A35" s="14" t="s">
        <v>17</v>
      </c>
      <c r="B35" s="7">
        <v>52</v>
      </c>
      <c r="C35" s="8">
        <f t="shared" si="0"/>
        <v>0.8077042559801181</v>
      </c>
      <c r="D35" s="21">
        <v>35</v>
      </c>
      <c r="E35" s="21"/>
      <c r="F35">
        <v>180</v>
      </c>
      <c r="G35" s="8">
        <f t="shared" si="1"/>
        <v>0.8200829194951934</v>
      </c>
    </row>
    <row r="36" spans="1:7" ht="12.75">
      <c r="A36" s="13" t="s">
        <v>40</v>
      </c>
      <c r="B36" s="5">
        <v>72</v>
      </c>
      <c r="C36" s="8">
        <f t="shared" si="0"/>
        <v>1.1183597390493942</v>
      </c>
      <c r="D36" s="24">
        <v>82</v>
      </c>
      <c r="E36" s="8">
        <f>(D36/$D$38)*100</f>
        <v>2.034234681220541</v>
      </c>
      <c r="F36" s="17">
        <v>259</v>
      </c>
      <c r="G36" s="8">
        <f t="shared" si="1"/>
        <v>1.1800082008291948</v>
      </c>
    </row>
    <row r="37" spans="1:7" ht="12.75">
      <c r="A37" s="15" t="s">
        <v>41</v>
      </c>
      <c r="B37" s="5">
        <v>739</v>
      </c>
      <c r="C37" s="6">
        <f t="shared" si="0"/>
        <v>11.478720099409754</v>
      </c>
      <c r="D37" s="20">
        <v>12</v>
      </c>
      <c r="E37" s="6">
        <f>(D37/$D$38)*100</f>
        <v>0.2976928801786157</v>
      </c>
      <c r="F37" s="17">
        <v>2169</v>
      </c>
      <c r="G37" s="6">
        <f t="shared" si="1"/>
        <v>9.88199917991708</v>
      </c>
    </row>
    <row r="38" spans="1:7" ht="13.5" thickBot="1">
      <c r="A38" s="16" t="s">
        <v>42</v>
      </c>
      <c r="B38" s="9">
        <f>B3+B9+B16+B23+B29+B32+B36+B37</f>
        <v>6438</v>
      </c>
      <c r="C38" s="10">
        <f>C3+C9+C16+C23+C29+C32+C36+C37</f>
        <v>99.99999999999999</v>
      </c>
      <c r="D38" s="22">
        <f>D3+D9+D16+D23+D28+D32+D36+D37</f>
        <v>4031</v>
      </c>
      <c r="E38" s="10">
        <f>E3+E9+E16+E23+E28+E32+E36+E37</f>
        <v>100</v>
      </c>
      <c r="F38" s="9">
        <f>F3+F9+F16+F23+F29+F32+F36+F37</f>
        <v>21949</v>
      </c>
      <c r="G38" s="10">
        <f>G3+G9+G16+G23+G29+G32+G36+G37</f>
        <v>99.99999999999997</v>
      </c>
    </row>
    <row r="39" ht="13.5" thickTop="1"/>
  </sheetData>
  <mergeCells count="3">
    <mergeCell ref="B1:C1"/>
    <mergeCell ref="F1:G1"/>
    <mergeCell ref="D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 Mediation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Palmen</dc:creator>
  <cp:keywords/>
  <dc:description/>
  <cp:lastModifiedBy>Wim Koning</cp:lastModifiedBy>
  <cp:lastPrinted>2005-11-11T11:22:53Z</cp:lastPrinted>
  <dcterms:created xsi:type="dcterms:W3CDTF">2005-05-20T09:46:53Z</dcterms:created>
  <dcterms:modified xsi:type="dcterms:W3CDTF">2006-03-13T19:36:05Z</dcterms:modified>
  <cp:category/>
  <cp:version/>
  <cp:contentType/>
  <cp:contentStatus/>
</cp:coreProperties>
</file>